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 McKinnon\Documents\Excel\"/>
    </mc:Choice>
  </mc:AlternateContent>
  <xr:revisionPtr revIDLastSave="0" documentId="8_{FC74A5E5-80D0-4911-BB6D-65A7F35065DB}" xr6:coauthVersionLast="40" xr6:coauthVersionMax="40" xr10:uidLastSave="{00000000-0000-0000-0000-000000000000}"/>
  <bookViews>
    <workbookView xWindow="0" yWindow="0" windowWidth="23040" windowHeight="8472" xr2:uid="{00000000-000D-0000-FFFF-FFFF00000000}"/>
  </bookViews>
  <sheets>
    <sheet name="Stainless Steel Bowls" sheetId="1" r:id="rId1"/>
    <sheet name="Paper Food Trays" sheetId="6" r:id="rId2"/>
    <sheet name="Kinn Kleanbowl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7" l="1"/>
  <c r="G34" i="7"/>
  <c r="G16" i="7"/>
  <c r="G27" i="7"/>
  <c r="G28" i="7"/>
  <c r="G17" i="7"/>
  <c r="G33" i="7"/>
  <c r="G31" i="7"/>
  <c r="G29" i="7"/>
  <c r="G30" i="7"/>
  <c r="G32" i="7"/>
  <c r="G36" i="7"/>
  <c r="G19" i="6"/>
  <c r="G28" i="6"/>
  <c r="G26" i="6"/>
  <c r="G16" i="6"/>
  <c r="G17" i="6"/>
  <c r="G18" i="6"/>
  <c r="G20" i="6"/>
  <c r="G15" i="1"/>
  <c r="G16" i="1"/>
  <c r="G17" i="1"/>
  <c r="G18" i="1"/>
  <c r="G27" i="1"/>
  <c r="G28" i="1"/>
  <c r="G29" i="1"/>
  <c r="G31" i="1"/>
</calcChain>
</file>

<file path=xl/sharedStrings.xml><?xml version="1.0" encoding="utf-8"?>
<sst xmlns="http://schemas.openxmlformats.org/spreadsheetml/2006/main" count="116" uniqueCount="64">
  <si>
    <t>Average Daily Guests</t>
  </si>
  <si>
    <t>Hourly Staff Wage</t>
  </si>
  <si>
    <t>Daily Bowls Needed at Facility</t>
  </si>
  <si>
    <t>Total Annual Labor, Materials, and Ordinary Bowl Costs to Clean</t>
  </si>
  <si>
    <t>Costs for Ordinary Bowls ($6.00 per bowl)</t>
  </si>
  <si>
    <t>Annual cost of Paper Food Trays</t>
  </si>
  <si>
    <t>Daily Paper Trays Needed at Facility</t>
  </si>
  <si>
    <t>Daily Nourish-Pet Refills Needed at Facility</t>
  </si>
  <si>
    <t>Annual Costs of Traditional Cleaning Materials for Kleanbowl Frames</t>
  </si>
  <si>
    <t>Annual Costs of Wipe Clean</t>
  </si>
  <si>
    <t>Total Annual Costs for Kinn Kleanbowl + Nourish-Pet Refills</t>
  </si>
  <si>
    <t>Average Daily Water Bowls (1 per guest)</t>
  </si>
  <si>
    <t>Average Daily Water Bowlfuls (1 per guest)</t>
  </si>
  <si>
    <t>Go to Paper Food Trays and Kinn Kleanbowl</t>
  </si>
  <si>
    <t>Tabs below to compare costs between cleaning systems</t>
  </si>
  <si>
    <t>To learn more about financial savings</t>
  </si>
  <si>
    <t>and environmental impacts</t>
  </si>
  <si>
    <t>Go to</t>
  </si>
  <si>
    <t>https://KleanbowlEstimator.com</t>
  </si>
  <si>
    <t>Note: All cost data are from pet care services</t>
  </si>
  <si>
    <t>facillities around the USA unless noted otherwise</t>
  </si>
  <si>
    <t>Want to learn more or order Kinn products</t>
  </si>
  <si>
    <t>Website</t>
  </si>
  <si>
    <t>https://kinninc.com</t>
  </si>
  <si>
    <t>Email</t>
  </si>
  <si>
    <t>customerservice@kinninc.com</t>
  </si>
  <si>
    <t>1-980-272-6464</t>
  </si>
  <si>
    <t>Pet Care Services Facility Budget Worksheet for Cleaning Up:  Paper Food Trays</t>
  </si>
  <si>
    <t>Calculating Labor Costs</t>
  </si>
  <si>
    <t xml:space="preserve">Calculating Materials Costs </t>
  </si>
  <si>
    <t>Pet Care Services Facility Budget Worksheet for Cleaning Bowls
 Ordinary Stainless Steel Bowls</t>
  </si>
  <si>
    <t>Complete the following with your data.</t>
  </si>
  <si>
    <t>This section autopopulates based on the above information</t>
  </si>
  <si>
    <r>
      <t xml:space="preserve">Average Daily Feedings per Guest 
</t>
    </r>
    <r>
      <rPr>
        <sz val="8"/>
        <color theme="1"/>
        <rFont val="Arial"/>
        <family val="2"/>
      </rPr>
      <t>(water would be from ordinary stainless bowls at extra cost)</t>
    </r>
  </si>
  <si>
    <t>Average Daily Feedings per Guest</t>
  </si>
  <si>
    <t>Average Daily Hours Staff Cleaning Ordinary Bowls 
(2.1 minutes per guest bowl)</t>
  </si>
  <si>
    <t>Average Daily Labor Costs to Clean Ordinary Bowls</t>
  </si>
  <si>
    <t>Annual Labor Costs to Clean Ordinary Bowls</t>
  </si>
  <si>
    <t>Hourly Cost of Soap ( 1 soap pod is $0.22 from Amazon)</t>
  </si>
  <si>
    <t>Hourly Cost of Water 
(average gallon cost $0.11 X 45 gallons per hour per NSF)</t>
  </si>
  <si>
    <t>Hourly Cost of Electric (Average US cost/kwh of $0.12)</t>
  </si>
  <si>
    <t>Hourly Cost of Disinfectant (same as soap)</t>
  </si>
  <si>
    <t>Total Daily Material Costs to Clean Ordinary Bowls</t>
  </si>
  <si>
    <t>Total Annual Material Costs to Clean Ordinary Bowls</t>
  </si>
  <si>
    <t>Split per Day (15% of all feedings)</t>
  </si>
  <si>
    <t>Time to Clean Up Each Spill in Minutes</t>
  </si>
  <si>
    <t>Time to Clean Up All Spills in Minutes</t>
  </si>
  <si>
    <t>Daily Labor Cost to Clean Up Spill</t>
  </si>
  <si>
    <t>Time to Clean Up All Spills in Hours</t>
  </si>
  <si>
    <t>Annual Labor Costs to Clean Up Spills</t>
  </si>
  <si>
    <t>Average Cost of Paper Food Tray</t>
  </si>
  <si>
    <t>Go to Stainless Steel Bowls and Kinn Kleanbowl</t>
  </si>
  <si>
    <t>Phone</t>
  </si>
  <si>
    <t>Go to Stainless Steel Bowls and Paper Food Trays</t>
  </si>
  <si>
    <t>Pet Care Services Facility Budget Worksheet for Cleaning Bowls: 
 Kinn Kleanbowl + Nourish-Pet Refills</t>
  </si>
  <si>
    <t xml:space="preserve">Average Daily Feedings per Guest </t>
  </si>
  <si>
    <t>Average Daily Hours Staff Cleaning Kleanbowl Frames 
(only once at check-out)</t>
  </si>
  <si>
    <t>Average Daily Labor Costs Cleaning Kleanbowl Frames</t>
  </si>
  <si>
    <t>Total Daily Costs of Traditional Cleaning 
Materials for Kleanbowl Frames</t>
  </si>
  <si>
    <t>Average hours per day to Wipe-Clean Frames 
(2 wipes per stay, 15 seconds per wipe)</t>
  </si>
  <si>
    <t>Annual Labor Costs for Wipe-Clean</t>
  </si>
  <si>
    <t>Annual Material Costs of Wipes 
(Lysol 320 pack on Amazon for $12.99)</t>
  </si>
  <si>
    <t>Cost of Kleanbowl Frames ($8.44 each x 2 Average Guest)</t>
  </si>
  <si>
    <t>Costs of Kleanbowl Nourish-Pet Refills
$0.18 per Unit
150 Daily Nourish-Pet Refills
365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</si>
</sst>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b/>
      <i/>
      <u/>
      <sz val="12"/>
      <color theme="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8" fontId="1" fillId="0" borderId="0" xfId="0" applyNumberFormat="1" applyFont="1"/>
    <xf numFmtId="164" fontId="2" fillId="0" borderId="0" xfId="0" applyNumberFormat="1" applyFont="1"/>
    <xf numFmtId="0" fontId="3" fillId="0" borderId="0" xfId="1"/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center"/>
      <protection locked="0"/>
    </xf>
    <xf numFmtId="8" fontId="1" fillId="3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 applyProtection="1">
      <alignment horizontal="center"/>
      <protection locked="0"/>
    </xf>
    <xf numFmtId="164" fontId="1" fillId="7" borderId="3" xfId="0" applyNumberFormat="1" applyFont="1" applyFill="1" applyBorder="1" applyAlignment="1" applyProtection="1">
      <alignment horizontal="center"/>
      <protection locked="0"/>
    </xf>
    <xf numFmtId="164" fontId="1" fillId="7" borderId="4" xfId="0" applyNumberFormat="1" applyFont="1" applyFill="1" applyBorder="1" applyAlignment="1" applyProtection="1">
      <alignment horizontal="center"/>
      <protection locked="0"/>
    </xf>
    <xf numFmtId="0" fontId="1" fillId="7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left" wrapText="1"/>
    </xf>
    <xf numFmtId="164" fontId="1" fillId="7" borderId="2" xfId="0" applyNumberFormat="1" applyFont="1" applyFill="1" applyBorder="1" applyAlignment="1" applyProtection="1">
      <alignment horizontal="center"/>
    </xf>
    <xf numFmtId="164" fontId="1" fillId="7" borderId="3" xfId="0" applyNumberFormat="1" applyFont="1" applyFill="1" applyBorder="1" applyAlignment="1" applyProtection="1">
      <alignment horizontal="center"/>
    </xf>
    <xf numFmtId="164" fontId="1" fillId="7" borderId="4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1</xdr:col>
      <xdr:colOff>554935</xdr:colOff>
      <xdr:row>3</xdr:row>
      <xdr:rowOff>152086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6A5B59-478B-4112-A494-8AE0DB5B5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573696" cy="57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1</xdr:col>
      <xdr:colOff>554935</xdr:colOff>
      <xdr:row>3</xdr:row>
      <xdr:rowOff>152086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52C17E-2D1B-474C-A08C-60407BF94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574110" cy="575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1</xdr:col>
      <xdr:colOff>554935</xdr:colOff>
      <xdr:row>3</xdr:row>
      <xdr:rowOff>152086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E2DA17-3D43-45BE-B4B4-B87B49A9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574110" cy="5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stomerservice@kinninc.com" TargetMode="External"/><Relationship Id="rId2" Type="http://schemas.openxmlformats.org/officeDocument/2006/relationships/hyperlink" Target="https://kinninc.com/" TargetMode="External"/><Relationship Id="rId1" Type="http://schemas.openxmlformats.org/officeDocument/2006/relationships/hyperlink" Target="https://kleanbowlestimator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ustomerservice@kinninc.com" TargetMode="External"/><Relationship Id="rId2" Type="http://schemas.openxmlformats.org/officeDocument/2006/relationships/hyperlink" Target="https://kinninc.com/" TargetMode="External"/><Relationship Id="rId1" Type="http://schemas.openxmlformats.org/officeDocument/2006/relationships/hyperlink" Target="https://kleanbowlestimator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ustomerservice@kinninc.com" TargetMode="External"/><Relationship Id="rId2" Type="http://schemas.openxmlformats.org/officeDocument/2006/relationships/hyperlink" Target="https://kinninc.com/" TargetMode="External"/><Relationship Id="rId1" Type="http://schemas.openxmlformats.org/officeDocument/2006/relationships/hyperlink" Target="https://kleanbowlestimator.com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topLeftCell="A14" zoomScale="115" zoomScaleNormal="115" workbookViewId="0">
      <selection activeCell="A22" sqref="A22:F22"/>
    </sheetView>
  </sheetViews>
  <sheetFormatPr defaultColWidth="8.88671875" defaultRowHeight="15" x14ac:dyDescent="0.25"/>
  <cols>
    <col min="1" max="1" width="15.33203125" style="1" customWidth="1"/>
    <col min="2" max="5" width="11.109375" style="1" customWidth="1"/>
    <col min="6" max="7" width="8.88671875" style="1"/>
    <col min="8" max="8" width="13.33203125" style="1" customWidth="1"/>
    <col min="9" max="10" width="8.88671875" style="1"/>
    <col min="11" max="11" width="11.44140625" style="1" customWidth="1"/>
    <col min="12" max="15" width="8.88671875" style="1"/>
    <col min="16" max="16" width="11.5546875" style="1" bestFit="1" customWidth="1"/>
    <col min="17" max="18" width="8.88671875" style="1"/>
    <col min="19" max="19" width="11.33203125" style="1" customWidth="1"/>
    <col min="20" max="20" width="9.33203125" style="1" bestFit="1" customWidth="1"/>
    <col min="21" max="21" width="8.88671875" style="1"/>
    <col min="22" max="22" width="10.6640625" style="1" bestFit="1" customWidth="1"/>
    <col min="23" max="23" width="9.33203125" style="1" bestFit="1" customWidth="1"/>
    <col min="24" max="16384" width="8.8867187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L1" s="1" t="s">
        <v>13</v>
      </c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L2" s="1" t="s">
        <v>14</v>
      </c>
    </row>
    <row r="3" spans="1:14" ht="15.6" x14ac:dyDescent="0.3">
      <c r="A3" s="7"/>
      <c r="B3" s="7"/>
      <c r="C3" s="7"/>
      <c r="D3" s="7"/>
      <c r="E3" s="7"/>
      <c r="F3" s="7"/>
      <c r="G3" s="7"/>
      <c r="H3" s="7"/>
      <c r="I3" s="7"/>
      <c r="L3" s="1" t="s">
        <v>17</v>
      </c>
      <c r="M3" s="4" t="s">
        <v>18</v>
      </c>
      <c r="N3" s="2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L4" s="1" t="s">
        <v>15</v>
      </c>
    </row>
    <row r="5" spans="1:14" ht="27.75" customHeight="1" x14ac:dyDescent="0.3">
      <c r="A5" s="15" t="s">
        <v>30</v>
      </c>
      <c r="B5" s="16"/>
      <c r="C5" s="16"/>
      <c r="D5" s="16"/>
      <c r="E5" s="16"/>
      <c r="F5" s="16"/>
      <c r="G5" s="16"/>
      <c r="H5" s="16"/>
      <c r="I5" s="17"/>
      <c r="L5" s="1" t="s">
        <v>16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5.75" customHeight="1" x14ac:dyDescent="0.25">
      <c r="A8" s="9" t="s">
        <v>28</v>
      </c>
      <c r="B8" s="9"/>
      <c r="C8" s="9"/>
      <c r="D8" s="9"/>
      <c r="E8" s="9"/>
      <c r="F8" s="9"/>
      <c r="G8" s="9"/>
      <c r="H8" s="9"/>
      <c r="I8" s="9"/>
    </row>
    <row r="9" spans="1:14" x14ac:dyDescent="0.25">
      <c r="A9" s="11" t="s">
        <v>31</v>
      </c>
      <c r="B9" s="11"/>
      <c r="C9" s="11"/>
      <c r="D9" s="11"/>
      <c r="E9" s="11"/>
      <c r="F9" s="11"/>
      <c r="G9" s="11"/>
      <c r="H9" s="11"/>
      <c r="I9" s="11"/>
      <c r="L9" s="1" t="s">
        <v>19</v>
      </c>
    </row>
    <row r="10" spans="1:14" ht="15.75" customHeight="1" x14ac:dyDescent="0.25">
      <c r="A10" s="10" t="s">
        <v>0</v>
      </c>
      <c r="B10" s="10"/>
      <c r="C10" s="10"/>
      <c r="D10" s="10"/>
      <c r="E10" s="10"/>
      <c r="F10" s="10"/>
      <c r="G10" s="12">
        <v>50</v>
      </c>
      <c r="H10" s="12"/>
      <c r="I10" s="12"/>
      <c r="L10" s="1" t="s">
        <v>20</v>
      </c>
    </row>
    <row r="11" spans="1:14" x14ac:dyDescent="0.25">
      <c r="A11" s="10" t="s">
        <v>1</v>
      </c>
      <c r="B11" s="10"/>
      <c r="C11" s="10"/>
      <c r="D11" s="10"/>
      <c r="E11" s="10"/>
      <c r="F11" s="10"/>
      <c r="G11" s="13">
        <v>10</v>
      </c>
      <c r="H11" s="13"/>
      <c r="I11" s="13"/>
      <c r="K11" s="2"/>
    </row>
    <row r="12" spans="1:14" x14ac:dyDescent="0.25">
      <c r="A12" s="10" t="s">
        <v>34</v>
      </c>
      <c r="B12" s="10"/>
      <c r="C12" s="10"/>
      <c r="D12" s="10"/>
      <c r="E12" s="10"/>
      <c r="F12" s="10"/>
      <c r="G12" s="12">
        <v>2</v>
      </c>
      <c r="H12" s="12"/>
      <c r="I12" s="12"/>
      <c r="L12" s="1" t="s">
        <v>21</v>
      </c>
    </row>
    <row r="13" spans="1:14" ht="15.6" x14ac:dyDescent="0.3">
      <c r="A13" s="10" t="s">
        <v>11</v>
      </c>
      <c r="B13" s="10"/>
      <c r="C13" s="10"/>
      <c r="D13" s="10"/>
      <c r="E13" s="10"/>
      <c r="F13" s="10"/>
      <c r="G13" s="12">
        <v>1</v>
      </c>
      <c r="H13" s="12"/>
      <c r="I13" s="12"/>
      <c r="L13" s="1" t="s">
        <v>22</v>
      </c>
      <c r="N13" s="4" t="s">
        <v>23</v>
      </c>
    </row>
    <row r="14" spans="1:14" ht="15.6" x14ac:dyDescent="0.3">
      <c r="A14" s="24" t="s">
        <v>32</v>
      </c>
      <c r="B14" s="24"/>
      <c r="C14" s="24"/>
      <c r="D14" s="24"/>
      <c r="E14" s="24"/>
      <c r="F14" s="24"/>
      <c r="G14" s="24"/>
      <c r="H14" s="24"/>
      <c r="I14" s="24"/>
      <c r="L14" s="1" t="s">
        <v>24</v>
      </c>
      <c r="N14" s="4" t="s">
        <v>25</v>
      </c>
    </row>
    <row r="15" spans="1:14" x14ac:dyDescent="0.25">
      <c r="A15" s="25" t="s">
        <v>2</v>
      </c>
      <c r="B15" s="25"/>
      <c r="C15" s="25"/>
      <c r="D15" s="25"/>
      <c r="E15" s="25"/>
      <c r="F15" s="25"/>
      <c r="G15" s="27">
        <f>(G10*G12)+(G13*G10)</f>
        <v>150</v>
      </c>
      <c r="H15" s="27"/>
      <c r="I15" s="27"/>
      <c r="L15" s="1" t="s">
        <v>52</v>
      </c>
      <c r="N15" s="1" t="s">
        <v>26</v>
      </c>
    </row>
    <row r="16" spans="1:14" ht="31.5" customHeight="1" x14ac:dyDescent="0.25">
      <c r="A16" s="26" t="s">
        <v>35</v>
      </c>
      <c r="B16" s="25"/>
      <c r="C16" s="25"/>
      <c r="D16" s="25"/>
      <c r="E16" s="25"/>
      <c r="F16" s="25"/>
      <c r="G16" s="27">
        <f>(G15*2.1)/60</f>
        <v>5.25</v>
      </c>
      <c r="H16" s="27"/>
      <c r="I16" s="27"/>
    </row>
    <row r="17" spans="1:9" x14ac:dyDescent="0.25">
      <c r="A17" s="25" t="s">
        <v>36</v>
      </c>
      <c r="B17" s="25"/>
      <c r="C17" s="25"/>
      <c r="D17" s="25"/>
      <c r="E17" s="25"/>
      <c r="F17" s="25"/>
      <c r="G17" s="28">
        <f>G11*G16</f>
        <v>52.5</v>
      </c>
      <c r="H17" s="28"/>
      <c r="I17" s="28"/>
    </row>
    <row r="18" spans="1:9" x14ac:dyDescent="0.25">
      <c r="A18" s="25" t="s">
        <v>37</v>
      </c>
      <c r="B18" s="25"/>
      <c r="C18" s="25"/>
      <c r="D18" s="25"/>
      <c r="E18" s="25"/>
      <c r="F18" s="25"/>
      <c r="G18" s="28">
        <f>G17*365</f>
        <v>19162.5</v>
      </c>
      <c r="H18" s="28"/>
      <c r="I18" s="28"/>
    </row>
    <row r="19" spans="1:9" x14ac:dyDescent="0.25">
      <c r="A19" s="18"/>
      <c r="B19" s="19"/>
      <c r="C19" s="19"/>
      <c r="D19" s="19"/>
      <c r="E19" s="19"/>
      <c r="F19" s="19"/>
      <c r="G19" s="19"/>
      <c r="H19" s="19"/>
      <c r="I19" s="20"/>
    </row>
    <row r="20" spans="1:9" x14ac:dyDescent="0.25">
      <c r="A20" s="14" t="s">
        <v>29</v>
      </c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1" t="s">
        <v>31</v>
      </c>
      <c r="B21" s="11"/>
      <c r="C21" s="11"/>
      <c r="D21" s="11"/>
      <c r="E21" s="11"/>
      <c r="F21" s="11"/>
      <c r="G21" s="11"/>
      <c r="H21" s="11"/>
      <c r="I21" s="11"/>
    </row>
    <row r="22" spans="1:9" ht="15.75" customHeight="1" x14ac:dyDescent="0.25">
      <c r="A22" s="21" t="s">
        <v>38</v>
      </c>
      <c r="B22" s="22"/>
      <c r="C22" s="22"/>
      <c r="D22" s="22"/>
      <c r="E22" s="22"/>
      <c r="F22" s="23"/>
      <c r="G22" s="29">
        <v>0.22</v>
      </c>
      <c r="H22" s="30"/>
      <c r="I22" s="31"/>
    </row>
    <row r="23" spans="1:9" ht="30.75" customHeight="1" x14ac:dyDescent="0.25">
      <c r="A23" s="32" t="s">
        <v>39</v>
      </c>
      <c r="B23" s="22"/>
      <c r="C23" s="22"/>
      <c r="D23" s="22"/>
      <c r="E23" s="22"/>
      <c r="F23" s="23"/>
      <c r="G23" s="29">
        <v>0.5</v>
      </c>
      <c r="H23" s="30"/>
      <c r="I23" s="31"/>
    </row>
    <row r="24" spans="1:9" ht="15" customHeight="1" x14ac:dyDescent="0.25">
      <c r="A24" s="21" t="s">
        <v>40</v>
      </c>
      <c r="B24" s="22"/>
      <c r="C24" s="22"/>
      <c r="D24" s="22"/>
      <c r="E24" s="22"/>
      <c r="F24" s="23"/>
      <c r="G24" s="29">
        <v>0.12</v>
      </c>
      <c r="H24" s="30"/>
      <c r="I24" s="31"/>
    </row>
    <row r="25" spans="1:9" ht="15.75" customHeight="1" x14ac:dyDescent="0.25">
      <c r="A25" s="21" t="s">
        <v>41</v>
      </c>
      <c r="B25" s="22"/>
      <c r="C25" s="22"/>
      <c r="D25" s="22"/>
      <c r="E25" s="22"/>
      <c r="F25" s="23"/>
      <c r="G25" s="29">
        <v>0.22</v>
      </c>
      <c r="H25" s="30"/>
      <c r="I25" s="31"/>
    </row>
    <row r="26" spans="1:9" x14ac:dyDescent="0.25">
      <c r="A26" s="24" t="s">
        <v>32</v>
      </c>
      <c r="B26" s="24"/>
      <c r="C26" s="24"/>
      <c r="D26" s="24"/>
      <c r="E26" s="24"/>
      <c r="F26" s="24"/>
      <c r="G26" s="24"/>
      <c r="H26" s="24"/>
      <c r="I26" s="24"/>
    </row>
    <row r="27" spans="1:9" ht="15.75" customHeight="1" x14ac:dyDescent="0.25">
      <c r="A27" s="33" t="s">
        <v>42</v>
      </c>
      <c r="B27" s="34"/>
      <c r="C27" s="34"/>
      <c r="D27" s="34"/>
      <c r="E27" s="34"/>
      <c r="F27" s="35"/>
      <c r="G27" s="42">
        <f>G16*(G22+G23+G24+G25)</f>
        <v>5.5650000000000004</v>
      </c>
      <c r="H27" s="43"/>
      <c r="I27" s="44"/>
    </row>
    <row r="28" spans="1:9" ht="15.75" customHeight="1" x14ac:dyDescent="0.25">
      <c r="A28" s="33" t="s">
        <v>43</v>
      </c>
      <c r="B28" s="34"/>
      <c r="C28" s="34"/>
      <c r="D28" s="34"/>
      <c r="E28" s="34"/>
      <c r="F28" s="35"/>
      <c r="G28" s="42">
        <f>G27*365</f>
        <v>2031.2250000000001</v>
      </c>
      <c r="H28" s="43"/>
      <c r="I28" s="44"/>
    </row>
    <row r="29" spans="1:9" ht="15.75" customHeight="1" x14ac:dyDescent="0.25">
      <c r="A29" s="33" t="s">
        <v>4</v>
      </c>
      <c r="B29" s="34"/>
      <c r="C29" s="34"/>
      <c r="D29" s="34"/>
      <c r="E29" s="34"/>
      <c r="F29" s="35"/>
      <c r="G29" s="42">
        <f>6*G15</f>
        <v>900</v>
      </c>
      <c r="H29" s="43"/>
      <c r="I29" s="44"/>
    </row>
    <row r="30" spans="1:9" x14ac:dyDescent="0.25">
      <c r="A30" s="18"/>
      <c r="B30" s="19"/>
      <c r="C30" s="19"/>
      <c r="D30" s="19"/>
      <c r="E30" s="19"/>
      <c r="F30" s="19"/>
      <c r="G30" s="19"/>
      <c r="H30" s="19"/>
      <c r="I30" s="20"/>
    </row>
    <row r="31" spans="1:9" ht="15.75" customHeight="1" x14ac:dyDescent="0.3">
      <c r="A31" s="39" t="s">
        <v>3</v>
      </c>
      <c r="B31" s="40"/>
      <c r="C31" s="40"/>
      <c r="D31" s="40"/>
      <c r="E31" s="40"/>
      <c r="F31" s="41"/>
      <c r="G31" s="36">
        <f>G18+G28+G29</f>
        <v>22093.724999999999</v>
      </c>
      <c r="H31" s="37"/>
      <c r="I31" s="38"/>
    </row>
    <row r="32" spans="1:9" ht="15.6" x14ac:dyDescent="0.3">
      <c r="H32" s="3"/>
    </row>
  </sheetData>
  <mergeCells count="43">
    <mergeCell ref="A27:F27"/>
    <mergeCell ref="A28:F28"/>
    <mergeCell ref="A29:F29"/>
    <mergeCell ref="A30:I30"/>
    <mergeCell ref="G31:I31"/>
    <mergeCell ref="A31:F31"/>
    <mergeCell ref="G27:I27"/>
    <mergeCell ref="G28:I28"/>
    <mergeCell ref="G29:I29"/>
    <mergeCell ref="A24:F24"/>
    <mergeCell ref="A25:F25"/>
    <mergeCell ref="A26:I26"/>
    <mergeCell ref="G22:I22"/>
    <mergeCell ref="G23:I23"/>
    <mergeCell ref="G24:I24"/>
    <mergeCell ref="G25:I25"/>
    <mergeCell ref="A23:F23"/>
    <mergeCell ref="A20:I20"/>
    <mergeCell ref="A21:I21"/>
    <mergeCell ref="A5:I5"/>
    <mergeCell ref="A19:I19"/>
    <mergeCell ref="A22:F22"/>
    <mergeCell ref="A14:I14"/>
    <mergeCell ref="A15:F15"/>
    <mergeCell ref="A16:F16"/>
    <mergeCell ref="A17:F17"/>
    <mergeCell ref="A18:F18"/>
    <mergeCell ref="G15:I15"/>
    <mergeCell ref="G16:I16"/>
    <mergeCell ref="G17:I17"/>
    <mergeCell ref="G18:I18"/>
    <mergeCell ref="A10:F10"/>
    <mergeCell ref="A11:F11"/>
    <mergeCell ref="A1:I4"/>
    <mergeCell ref="A6:I7"/>
    <mergeCell ref="A8:I8"/>
    <mergeCell ref="A12:F12"/>
    <mergeCell ref="A13:F13"/>
    <mergeCell ref="A9:I9"/>
    <mergeCell ref="G10:I10"/>
    <mergeCell ref="G11:I11"/>
    <mergeCell ref="G12:I12"/>
    <mergeCell ref="G13:I13"/>
  </mergeCells>
  <hyperlinks>
    <hyperlink ref="M3" r:id="rId1" xr:uid="{00000000-0004-0000-0000-000000000000}"/>
    <hyperlink ref="N13" r:id="rId2" xr:uid="{DEA40327-B784-4508-8BAD-2B854220EBCB}"/>
    <hyperlink ref="N14" r:id="rId3" xr:uid="{76CD46A0-08FF-4B90-A743-B9552BA9218B}"/>
  </hyperlinks>
  <printOptions horizontalCentered="1" verticalCentered="1"/>
  <pageMargins left="0" right="0" top="0.5" bottom="0.5" header="0.3" footer="0.3"/>
  <pageSetup scale="61" orientation="portrait" horizontalDpi="4294967293" r:id="rId4"/>
  <headerFooter>
    <oddFooter>&amp;LEstimator of Pet Professionals Labor Cost Savings with Kinn Kleanbowl April 2017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D9A3-DD65-49BD-AD58-819908D136FB}">
  <sheetPr>
    <pageSetUpPr fitToPage="1"/>
  </sheetPr>
  <dimension ref="A1:N29"/>
  <sheetViews>
    <sheetView topLeftCell="A9" zoomScale="115" zoomScaleNormal="115" workbookViewId="0">
      <selection activeCell="K22" sqref="K22"/>
    </sheetView>
  </sheetViews>
  <sheetFormatPr defaultColWidth="8.88671875" defaultRowHeight="15" x14ac:dyDescent="0.25"/>
  <cols>
    <col min="1" max="1" width="15.33203125" style="1" customWidth="1"/>
    <col min="2" max="5" width="11.109375" style="1" customWidth="1"/>
    <col min="6" max="7" width="8.88671875" style="1"/>
    <col min="8" max="8" width="13.33203125" style="1" customWidth="1"/>
    <col min="9" max="10" width="8.88671875" style="1"/>
    <col min="11" max="11" width="11.44140625" style="1" customWidth="1"/>
    <col min="12" max="15" width="8.88671875" style="1"/>
    <col min="16" max="16" width="11.5546875" style="1" bestFit="1" customWidth="1"/>
    <col min="17" max="18" width="8.88671875" style="1"/>
    <col min="19" max="19" width="11.33203125" style="1" customWidth="1"/>
    <col min="20" max="20" width="9.33203125" style="1" bestFit="1" customWidth="1"/>
    <col min="21" max="21" width="8.88671875" style="1"/>
    <col min="22" max="22" width="10.6640625" style="1" bestFit="1" customWidth="1"/>
    <col min="23" max="23" width="9.33203125" style="1" bestFit="1" customWidth="1"/>
    <col min="24" max="16384" width="8.8867187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L1" s="1" t="s">
        <v>51</v>
      </c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L2" s="1" t="s">
        <v>14</v>
      </c>
    </row>
    <row r="3" spans="1:14" ht="15.6" x14ac:dyDescent="0.3">
      <c r="A3" s="7"/>
      <c r="B3" s="7"/>
      <c r="C3" s="7"/>
      <c r="D3" s="7"/>
      <c r="E3" s="7"/>
      <c r="F3" s="7"/>
      <c r="G3" s="7"/>
      <c r="H3" s="7"/>
      <c r="I3" s="7"/>
      <c r="L3" s="1" t="s">
        <v>17</v>
      </c>
      <c r="M3" s="4" t="s">
        <v>18</v>
      </c>
      <c r="N3" s="2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L4" s="1" t="s">
        <v>15</v>
      </c>
    </row>
    <row r="5" spans="1:14" ht="27.75" customHeight="1" x14ac:dyDescent="0.3">
      <c r="A5" s="15" t="s">
        <v>27</v>
      </c>
      <c r="B5" s="16"/>
      <c r="C5" s="16"/>
      <c r="D5" s="16"/>
      <c r="E5" s="16"/>
      <c r="F5" s="16"/>
      <c r="G5" s="16"/>
      <c r="H5" s="16"/>
      <c r="I5" s="17"/>
      <c r="L5" s="1" t="s">
        <v>16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5.75" customHeight="1" x14ac:dyDescent="0.25">
      <c r="A8" s="9" t="s">
        <v>28</v>
      </c>
      <c r="B8" s="9"/>
      <c r="C8" s="9"/>
      <c r="D8" s="9"/>
      <c r="E8" s="9"/>
      <c r="F8" s="9"/>
      <c r="G8" s="9"/>
      <c r="H8" s="9"/>
      <c r="I8" s="9"/>
    </row>
    <row r="9" spans="1:14" x14ac:dyDescent="0.25">
      <c r="A9" s="11" t="s">
        <v>31</v>
      </c>
      <c r="B9" s="11"/>
      <c r="C9" s="11"/>
      <c r="D9" s="11"/>
      <c r="E9" s="11"/>
      <c r="F9" s="11"/>
      <c r="G9" s="11"/>
      <c r="H9" s="11"/>
      <c r="I9" s="11"/>
      <c r="L9" s="1" t="s">
        <v>19</v>
      </c>
    </row>
    <row r="10" spans="1:14" ht="15.75" customHeight="1" x14ac:dyDescent="0.25">
      <c r="A10" s="10" t="s">
        <v>0</v>
      </c>
      <c r="B10" s="10"/>
      <c r="C10" s="10"/>
      <c r="D10" s="10"/>
      <c r="E10" s="10"/>
      <c r="F10" s="10"/>
      <c r="G10" s="12">
        <v>50</v>
      </c>
      <c r="H10" s="12"/>
      <c r="I10" s="12"/>
      <c r="L10" s="1" t="s">
        <v>20</v>
      </c>
    </row>
    <row r="11" spans="1:14" x14ac:dyDescent="0.25">
      <c r="A11" s="10" t="s">
        <v>1</v>
      </c>
      <c r="B11" s="10"/>
      <c r="C11" s="10"/>
      <c r="D11" s="10"/>
      <c r="E11" s="10"/>
      <c r="F11" s="10"/>
      <c r="G11" s="13">
        <v>10</v>
      </c>
      <c r="H11" s="13"/>
      <c r="I11" s="13"/>
      <c r="K11" s="2"/>
    </row>
    <row r="12" spans="1:14" ht="29.25" customHeight="1" x14ac:dyDescent="0.25">
      <c r="A12" s="54" t="s">
        <v>33</v>
      </c>
      <c r="B12" s="10"/>
      <c r="C12" s="10"/>
      <c r="D12" s="10"/>
      <c r="E12" s="10"/>
      <c r="F12" s="10"/>
      <c r="G12" s="12">
        <v>2</v>
      </c>
      <c r="H12" s="12"/>
      <c r="I12" s="12"/>
      <c r="L12" s="1" t="s">
        <v>21</v>
      </c>
    </row>
    <row r="13" spans="1:14" ht="15.6" x14ac:dyDescent="0.3">
      <c r="A13" s="10" t="s">
        <v>6</v>
      </c>
      <c r="B13" s="10"/>
      <c r="C13" s="10"/>
      <c r="D13" s="10"/>
      <c r="E13" s="10"/>
      <c r="F13" s="10"/>
      <c r="G13" s="12">
        <v>100</v>
      </c>
      <c r="H13" s="12"/>
      <c r="I13" s="12"/>
      <c r="L13" s="1" t="s">
        <v>22</v>
      </c>
      <c r="N13" s="4" t="s">
        <v>23</v>
      </c>
    </row>
    <row r="14" spans="1:14" ht="15.6" x14ac:dyDescent="0.3">
      <c r="A14" s="45" t="s">
        <v>45</v>
      </c>
      <c r="B14" s="46"/>
      <c r="C14" s="46"/>
      <c r="D14" s="46"/>
      <c r="E14" s="46"/>
      <c r="F14" s="47"/>
      <c r="G14" s="48">
        <v>15</v>
      </c>
      <c r="H14" s="49"/>
      <c r="I14" s="50"/>
      <c r="L14" s="1" t="s">
        <v>24</v>
      </c>
      <c r="N14" s="4" t="s">
        <v>25</v>
      </c>
    </row>
    <row r="15" spans="1:14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L15" s="1" t="s">
        <v>52</v>
      </c>
      <c r="N15" s="1" t="s">
        <v>26</v>
      </c>
    </row>
    <row r="16" spans="1:14" x14ac:dyDescent="0.25">
      <c r="A16" s="25" t="s">
        <v>44</v>
      </c>
      <c r="B16" s="25"/>
      <c r="C16" s="25"/>
      <c r="D16" s="25"/>
      <c r="E16" s="25"/>
      <c r="F16" s="25"/>
      <c r="G16" s="27">
        <f>G10*0.3</f>
        <v>15</v>
      </c>
      <c r="H16" s="27"/>
      <c r="I16" s="27"/>
    </row>
    <row r="17" spans="1:9" x14ac:dyDescent="0.25">
      <c r="A17" s="26" t="s">
        <v>46</v>
      </c>
      <c r="B17" s="25"/>
      <c r="C17" s="25"/>
      <c r="D17" s="25"/>
      <c r="E17" s="25"/>
      <c r="F17" s="25"/>
      <c r="G17" s="27">
        <f>G14*G16</f>
        <v>225</v>
      </c>
      <c r="H17" s="27"/>
      <c r="I17" s="27"/>
    </row>
    <row r="18" spans="1:9" x14ac:dyDescent="0.25">
      <c r="A18" s="26" t="s">
        <v>48</v>
      </c>
      <c r="B18" s="25"/>
      <c r="C18" s="25"/>
      <c r="D18" s="25"/>
      <c r="E18" s="25"/>
      <c r="F18" s="25"/>
      <c r="G18" s="51">
        <f>G17/60</f>
        <v>3.75</v>
      </c>
      <c r="H18" s="52"/>
      <c r="I18" s="53"/>
    </row>
    <row r="19" spans="1:9" x14ac:dyDescent="0.25">
      <c r="A19" s="25" t="s">
        <v>47</v>
      </c>
      <c r="B19" s="25"/>
      <c r="C19" s="25"/>
      <c r="D19" s="25"/>
      <c r="E19" s="25"/>
      <c r="F19" s="25"/>
      <c r="G19" s="28">
        <f>G11*G18</f>
        <v>37.5</v>
      </c>
      <c r="H19" s="28"/>
      <c r="I19" s="28"/>
    </row>
    <row r="20" spans="1:9" x14ac:dyDescent="0.25">
      <c r="A20" s="25" t="s">
        <v>49</v>
      </c>
      <c r="B20" s="25"/>
      <c r="C20" s="25"/>
      <c r="D20" s="25"/>
      <c r="E20" s="25"/>
      <c r="F20" s="25"/>
      <c r="G20" s="28">
        <f>G19*365</f>
        <v>13687.5</v>
      </c>
      <c r="H20" s="28"/>
      <c r="I20" s="28"/>
    </row>
    <row r="21" spans="1:9" x14ac:dyDescent="0.25">
      <c r="A21" s="18"/>
      <c r="B21" s="19"/>
      <c r="C21" s="19"/>
      <c r="D21" s="19"/>
      <c r="E21" s="19"/>
      <c r="F21" s="19"/>
      <c r="G21" s="19"/>
      <c r="H21" s="19"/>
      <c r="I21" s="20"/>
    </row>
    <row r="22" spans="1:9" x14ac:dyDescent="0.25">
      <c r="A22" s="14" t="s">
        <v>29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1" t="s">
        <v>31</v>
      </c>
      <c r="B23" s="11"/>
      <c r="C23" s="11"/>
      <c r="D23" s="11"/>
      <c r="E23" s="11"/>
      <c r="F23" s="11"/>
      <c r="G23" s="11"/>
      <c r="H23" s="11"/>
      <c r="I23" s="11"/>
    </row>
    <row r="24" spans="1:9" ht="15.75" customHeight="1" x14ac:dyDescent="0.25">
      <c r="A24" s="21" t="s">
        <v>50</v>
      </c>
      <c r="B24" s="22"/>
      <c r="C24" s="22"/>
      <c r="D24" s="22"/>
      <c r="E24" s="22"/>
      <c r="F24" s="23"/>
      <c r="G24" s="29">
        <v>0.05</v>
      </c>
      <c r="H24" s="30"/>
      <c r="I24" s="31"/>
    </row>
    <row r="25" spans="1:9" x14ac:dyDescent="0.25">
      <c r="A25" s="24" t="s">
        <v>32</v>
      </c>
      <c r="B25" s="24"/>
      <c r="C25" s="24"/>
      <c r="D25" s="24"/>
      <c r="E25" s="24"/>
      <c r="F25" s="24"/>
      <c r="G25" s="24"/>
      <c r="H25" s="24"/>
      <c r="I25" s="24"/>
    </row>
    <row r="26" spans="1:9" ht="15.75" customHeight="1" x14ac:dyDescent="0.25">
      <c r="A26" s="33" t="s">
        <v>5</v>
      </c>
      <c r="B26" s="34"/>
      <c r="C26" s="34"/>
      <c r="D26" s="34"/>
      <c r="E26" s="34"/>
      <c r="F26" s="35"/>
      <c r="G26" s="42">
        <f>G13*G24*365</f>
        <v>1825</v>
      </c>
      <c r="H26" s="43"/>
      <c r="I26" s="44"/>
    </row>
    <row r="27" spans="1:9" x14ac:dyDescent="0.25">
      <c r="A27" s="18"/>
      <c r="B27" s="19"/>
      <c r="C27" s="19"/>
      <c r="D27" s="19"/>
      <c r="E27" s="19"/>
      <c r="F27" s="19"/>
      <c r="G27" s="19"/>
      <c r="H27" s="19"/>
      <c r="I27" s="20"/>
    </row>
    <row r="28" spans="1:9" ht="15.75" customHeight="1" x14ac:dyDescent="0.3">
      <c r="A28" s="39" t="s">
        <v>3</v>
      </c>
      <c r="B28" s="40"/>
      <c r="C28" s="40"/>
      <c r="D28" s="40"/>
      <c r="E28" s="40"/>
      <c r="F28" s="41"/>
      <c r="G28" s="36">
        <f>G26+G20</f>
        <v>15512.5</v>
      </c>
      <c r="H28" s="37"/>
      <c r="I28" s="38"/>
    </row>
    <row r="29" spans="1:9" ht="15.6" x14ac:dyDescent="0.3">
      <c r="H29" s="3"/>
    </row>
  </sheetData>
  <mergeCells count="37">
    <mergeCell ref="A10:F10"/>
    <mergeCell ref="G10:I10"/>
    <mergeCell ref="A1:I4"/>
    <mergeCell ref="A5:I5"/>
    <mergeCell ref="A6:I7"/>
    <mergeCell ref="A8:I8"/>
    <mergeCell ref="A9:I9"/>
    <mergeCell ref="A11:F11"/>
    <mergeCell ref="G11:I11"/>
    <mergeCell ref="A12:F12"/>
    <mergeCell ref="G12:I12"/>
    <mergeCell ref="A13:F13"/>
    <mergeCell ref="G13:I13"/>
    <mergeCell ref="G24:I24"/>
    <mergeCell ref="A15:I15"/>
    <mergeCell ref="A16:F16"/>
    <mergeCell ref="G16:I16"/>
    <mergeCell ref="A17:F17"/>
    <mergeCell ref="G17:I17"/>
    <mergeCell ref="A19:F19"/>
    <mergeCell ref="G19:I19"/>
    <mergeCell ref="A27:I27"/>
    <mergeCell ref="A28:F28"/>
    <mergeCell ref="G28:I28"/>
    <mergeCell ref="A14:F14"/>
    <mergeCell ref="G14:I14"/>
    <mergeCell ref="A18:F18"/>
    <mergeCell ref="G18:I18"/>
    <mergeCell ref="A25:I25"/>
    <mergeCell ref="A26:F26"/>
    <mergeCell ref="G26:I26"/>
    <mergeCell ref="A20:F20"/>
    <mergeCell ref="G20:I20"/>
    <mergeCell ref="A21:I21"/>
    <mergeCell ref="A22:I22"/>
    <mergeCell ref="A23:I23"/>
    <mergeCell ref="A24:F24"/>
  </mergeCells>
  <hyperlinks>
    <hyperlink ref="M3" r:id="rId1" xr:uid="{F31D9FFD-4975-40EA-A2E1-9C5C3B2928D6}"/>
    <hyperlink ref="N13" r:id="rId2" xr:uid="{9E5D6038-FA9E-4F4F-B0FB-EC4B2BBE5D0E}"/>
    <hyperlink ref="N14" r:id="rId3" xr:uid="{7C0CE27F-30D6-41D8-B74F-EC2D08C3BA06}"/>
  </hyperlinks>
  <printOptions horizontalCentered="1" verticalCentered="1"/>
  <pageMargins left="0" right="0" top="0.5" bottom="0.5" header="0.3" footer="0.3"/>
  <pageSetup scale="61" orientation="portrait" horizontalDpi="4294967293" r:id="rId4"/>
  <headerFooter>
    <oddFooter>&amp;LEstimator of Pet Professionals Labor Cost Savings with Kinn Kleanbowl April 2017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325E-2F7E-4486-862A-09CCCCF8F2FC}">
  <sheetPr>
    <pageSetUpPr fitToPage="1"/>
  </sheetPr>
  <dimension ref="A1:N37"/>
  <sheetViews>
    <sheetView zoomScale="115" zoomScaleNormal="115" workbookViewId="0">
      <selection activeCell="A36" sqref="A36:I36"/>
    </sheetView>
  </sheetViews>
  <sheetFormatPr defaultColWidth="8.88671875" defaultRowHeight="15" x14ac:dyDescent="0.25"/>
  <cols>
    <col min="1" max="1" width="15.33203125" style="1" customWidth="1"/>
    <col min="2" max="5" width="11.109375" style="1" customWidth="1"/>
    <col min="6" max="6" width="10.5546875" style="1" customWidth="1"/>
    <col min="7" max="7" width="8.88671875" style="1"/>
    <col min="8" max="8" width="13.33203125" style="1" customWidth="1"/>
    <col min="9" max="10" width="8.88671875" style="1"/>
    <col min="11" max="11" width="11.44140625" style="1" customWidth="1"/>
    <col min="12" max="15" width="8.88671875" style="1"/>
    <col min="16" max="16" width="11.5546875" style="1" bestFit="1" customWidth="1"/>
    <col min="17" max="18" width="8.88671875" style="1"/>
    <col min="19" max="19" width="11.33203125" style="1" customWidth="1"/>
    <col min="20" max="20" width="9.33203125" style="1" bestFit="1" customWidth="1"/>
    <col min="21" max="21" width="8.88671875" style="1"/>
    <col min="22" max="22" width="10.6640625" style="1" bestFit="1" customWidth="1"/>
    <col min="23" max="23" width="9.33203125" style="1" bestFit="1" customWidth="1"/>
    <col min="24" max="16384" width="8.8867187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L1" s="1" t="s">
        <v>53</v>
      </c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L2" s="1" t="s">
        <v>14</v>
      </c>
    </row>
    <row r="3" spans="1:14" ht="15.6" x14ac:dyDescent="0.3">
      <c r="A3" s="7"/>
      <c r="B3" s="7"/>
      <c r="C3" s="7"/>
      <c r="D3" s="7"/>
      <c r="E3" s="7"/>
      <c r="F3" s="7"/>
      <c r="G3" s="7"/>
      <c r="H3" s="7"/>
      <c r="I3" s="7"/>
      <c r="L3" s="1" t="s">
        <v>17</v>
      </c>
      <c r="M3" s="4" t="s">
        <v>18</v>
      </c>
      <c r="N3" s="2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L4" s="1" t="s">
        <v>15</v>
      </c>
    </row>
    <row r="5" spans="1:14" ht="27.75" customHeight="1" x14ac:dyDescent="0.3">
      <c r="A5" s="15" t="s">
        <v>54</v>
      </c>
      <c r="B5" s="16"/>
      <c r="C5" s="16"/>
      <c r="D5" s="16"/>
      <c r="E5" s="16"/>
      <c r="F5" s="16"/>
      <c r="G5" s="16"/>
      <c r="H5" s="16"/>
      <c r="I5" s="17"/>
      <c r="L5" s="1" t="s">
        <v>16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5.75" customHeight="1" x14ac:dyDescent="0.25">
      <c r="A8" s="9" t="s">
        <v>28</v>
      </c>
      <c r="B8" s="9"/>
      <c r="C8" s="9"/>
      <c r="D8" s="9"/>
      <c r="E8" s="9"/>
      <c r="F8" s="9"/>
      <c r="G8" s="9"/>
      <c r="H8" s="9"/>
      <c r="I8" s="9"/>
    </row>
    <row r="9" spans="1:14" x14ac:dyDescent="0.25">
      <c r="A9" s="11" t="s">
        <v>31</v>
      </c>
      <c r="B9" s="11"/>
      <c r="C9" s="11"/>
      <c r="D9" s="11"/>
      <c r="E9" s="11"/>
      <c r="F9" s="11"/>
      <c r="G9" s="11"/>
      <c r="H9" s="11"/>
      <c r="I9" s="11"/>
      <c r="L9" s="1" t="s">
        <v>19</v>
      </c>
    </row>
    <row r="10" spans="1:14" ht="15.75" customHeight="1" x14ac:dyDescent="0.25">
      <c r="A10" s="10" t="s">
        <v>0</v>
      </c>
      <c r="B10" s="10"/>
      <c r="C10" s="10"/>
      <c r="D10" s="10"/>
      <c r="E10" s="10"/>
      <c r="F10" s="10"/>
      <c r="G10" s="12">
        <v>50</v>
      </c>
      <c r="H10" s="12"/>
      <c r="I10" s="12"/>
      <c r="L10" s="1" t="s">
        <v>20</v>
      </c>
    </row>
    <row r="11" spans="1:14" x14ac:dyDescent="0.25">
      <c r="A11" s="10" t="s">
        <v>1</v>
      </c>
      <c r="B11" s="10"/>
      <c r="C11" s="10"/>
      <c r="D11" s="10"/>
      <c r="E11" s="10"/>
      <c r="F11" s="10"/>
      <c r="G11" s="13">
        <v>10</v>
      </c>
      <c r="H11" s="13"/>
      <c r="I11" s="13"/>
      <c r="K11" s="2"/>
    </row>
    <row r="12" spans="1:14" x14ac:dyDescent="0.25">
      <c r="A12" s="54" t="s">
        <v>55</v>
      </c>
      <c r="B12" s="10"/>
      <c r="C12" s="10"/>
      <c r="D12" s="10"/>
      <c r="E12" s="10"/>
      <c r="F12" s="10"/>
      <c r="G12" s="12">
        <v>2</v>
      </c>
      <c r="H12" s="12"/>
      <c r="I12" s="12"/>
      <c r="L12" s="1" t="s">
        <v>21</v>
      </c>
    </row>
    <row r="13" spans="1:14" x14ac:dyDescent="0.25">
      <c r="A13" s="54" t="s">
        <v>12</v>
      </c>
      <c r="B13" s="10"/>
      <c r="C13" s="10"/>
      <c r="D13" s="10"/>
      <c r="E13" s="10"/>
      <c r="F13" s="10"/>
      <c r="G13" s="12">
        <v>12</v>
      </c>
      <c r="H13" s="12"/>
      <c r="I13" s="12"/>
    </row>
    <row r="14" spans="1:14" ht="15.6" x14ac:dyDescent="0.3">
      <c r="A14" s="54" t="s">
        <v>7</v>
      </c>
      <c r="B14" s="10"/>
      <c r="C14" s="10"/>
      <c r="D14" s="10"/>
      <c r="E14" s="10"/>
      <c r="F14" s="10"/>
      <c r="G14" s="12">
        <v>150</v>
      </c>
      <c r="H14" s="12"/>
      <c r="I14" s="12"/>
      <c r="L14" s="1" t="s">
        <v>22</v>
      </c>
      <c r="N14" s="4" t="s">
        <v>23</v>
      </c>
    </row>
    <row r="15" spans="1:14" ht="15.6" x14ac:dyDescent="0.3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L15" s="1" t="s">
        <v>24</v>
      </c>
      <c r="N15" s="4" t="s">
        <v>25</v>
      </c>
    </row>
    <row r="16" spans="1:14" ht="31.5" customHeight="1" x14ac:dyDescent="0.25">
      <c r="A16" s="26" t="s">
        <v>56</v>
      </c>
      <c r="B16" s="25"/>
      <c r="C16" s="25"/>
      <c r="D16" s="25"/>
      <c r="E16" s="25"/>
      <c r="F16" s="25"/>
      <c r="G16" s="28">
        <f>(G14*2.1/60)*0.1667</f>
        <v>0.87517499999999993</v>
      </c>
      <c r="H16" s="28"/>
      <c r="I16" s="28"/>
      <c r="L16" s="1" t="s">
        <v>52</v>
      </c>
      <c r="N16" s="1" t="s">
        <v>26</v>
      </c>
    </row>
    <row r="17" spans="1:9" x14ac:dyDescent="0.25">
      <c r="A17" s="26" t="s">
        <v>57</v>
      </c>
      <c r="B17" s="25"/>
      <c r="C17" s="25"/>
      <c r="D17" s="25"/>
      <c r="E17" s="25"/>
      <c r="F17" s="25"/>
      <c r="G17" s="28">
        <f>G11*G16</f>
        <v>8.7517499999999995</v>
      </c>
      <c r="H17" s="28"/>
      <c r="I17" s="28"/>
    </row>
    <row r="18" spans="1:9" x14ac:dyDescent="0.25">
      <c r="A18" s="25" t="s">
        <v>49</v>
      </c>
      <c r="B18" s="25"/>
      <c r="C18" s="25"/>
      <c r="D18" s="25"/>
      <c r="E18" s="25"/>
      <c r="F18" s="25"/>
      <c r="G18" s="28">
        <f>G17*365</f>
        <v>3194.3887499999996</v>
      </c>
      <c r="H18" s="28"/>
      <c r="I18" s="28"/>
    </row>
    <row r="19" spans="1:9" x14ac:dyDescent="0.25">
      <c r="A19" s="18"/>
      <c r="B19" s="19"/>
      <c r="C19" s="19"/>
      <c r="D19" s="19"/>
      <c r="E19" s="19"/>
      <c r="F19" s="19"/>
      <c r="G19" s="19"/>
      <c r="H19" s="19"/>
      <c r="I19" s="20"/>
    </row>
    <row r="20" spans="1:9" x14ac:dyDescent="0.25">
      <c r="A20" s="14" t="s">
        <v>29</v>
      </c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1" t="s">
        <v>31</v>
      </c>
      <c r="B21" s="11"/>
      <c r="C21" s="11"/>
      <c r="D21" s="11"/>
      <c r="E21" s="11"/>
      <c r="F21" s="11"/>
      <c r="G21" s="11"/>
      <c r="H21" s="11"/>
      <c r="I21" s="11"/>
    </row>
    <row r="22" spans="1:9" ht="15.75" customHeight="1" x14ac:dyDescent="0.25">
      <c r="A22" s="21" t="s">
        <v>38</v>
      </c>
      <c r="B22" s="22"/>
      <c r="C22" s="22"/>
      <c r="D22" s="22"/>
      <c r="E22" s="22"/>
      <c r="F22" s="23"/>
      <c r="G22" s="58">
        <v>0.22</v>
      </c>
      <c r="H22" s="59"/>
      <c r="I22" s="60"/>
    </row>
    <row r="23" spans="1:9" ht="15.75" customHeight="1" x14ac:dyDescent="0.25">
      <c r="A23" s="32" t="s">
        <v>39</v>
      </c>
      <c r="B23" s="22"/>
      <c r="C23" s="22"/>
      <c r="D23" s="22"/>
      <c r="E23" s="22"/>
      <c r="F23" s="23"/>
      <c r="G23" s="58">
        <v>0.5</v>
      </c>
      <c r="H23" s="59"/>
      <c r="I23" s="60"/>
    </row>
    <row r="24" spans="1:9" ht="15.75" customHeight="1" x14ac:dyDescent="0.25">
      <c r="A24" s="21" t="s">
        <v>40</v>
      </c>
      <c r="B24" s="22"/>
      <c r="C24" s="22"/>
      <c r="D24" s="22"/>
      <c r="E24" s="22"/>
      <c r="F24" s="23"/>
      <c r="G24" s="58">
        <v>0.12</v>
      </c>
      <c r="H24" s="59"/>
      <c r="I24" s="60"/>
    </row>
    <row r="25" spans="1:9" ht="15.75" customHeight="1" x14ac:dyDescent="0.25">
      <c r="A25" s="21" t="s">
        <v>41</v>
      </c>
      <c r="B25" s="22"/>
      <c r="C25" s="22"/>
      <c r="D25" s="22"/>
      <c r="E25" s="22"/>
      <c r="F25" s="23"/>
      <c r="G25" s="58">
        <v>0.22</v>
      </c>
      <c r="H25" s="59"/>
      <c r="I25" s="60"/>
    </row>
    <row r="26" spans="1:9" x14ac:dyDescent="0.25">
      <c r="A26" s="24" t="s">
        <v>32</v>
      </c>
      <c r="B26" s="24"/>
      <c r="C26" s="24"/>
      <c r="D26" s="24"/>
      <c r="E26" s="24"/>
      <c r="F26" s="24"/>
      <c r="G26" s="24"/>
      <c r="H26" s="24"/>
      <c r="I26" s="24"/>
    </row>
    <row r="27" spans="1:9" ht="29.25" customHeight="1" x14ac:dyDescent="0.25">
      <c r="A27" s="55" t="s">
        <v>58</v>
      </c>
      <c r="B27" s="34"/>
      <c r="C27" s="34"/>
      <c r="D27" s="34"/>
      <c r="E27" s="34"/>
      <c r="F27" s="35"/>
      <c r="G27" s="42">
        <f>G16*(G22+G23+G24+G25)</f>
        <v>0.92768549999999994</v>
      </c>
      <c r="H27" s="43"/>
      <c r="I27" s="44"/>
    </row>
    <row r="28" spans="1:9" ht="15.75" customHeight="1" x14ac:dyDescent="0.25">
      <c r="A28" s="5" t="s">
        <v>8</v>
      </c>
      <c r="B28" s="6"/>
      <c r="C28" s="6"/>
      <c r="D28" s="6"/>
      <c r="E28" s="6"/>
      <c r="F28" s="6"/>
      <c r="G28" s="42">
        <f>G27*365</f>
        <v>338.60520750000001</v>
      </c>
      <c r="H28" s="43"/>
      <c r="I28" s="44"/>
    </row>
    <row r="29" spans="1:9" ht="31.5" customHeight="1" x14ac:dyDescent="0.25">
      <c r="A29" s="55" t="s">
        <v>59</v>
      </c>
      <c r="B29" s="56"/>
      <c r="C29" s="56"/>
      <c r="D29" s="56"/>
      <c r="E29" s="56"/>
      <c r="F29" s="57"/>
      <c r="G29" s="42">
        <f>15*G10*0.5/60/60</f>
        <v>0.10416666666666667</v>
      </c>
      <c r="H29" s="43"/>
      <c r="I29" s="44"/>
    </row>
    <row r="30" spans="1:9" ht="15.75" customHeight="1" x14ac:dyDescent="0.25">
      <c r="A30" s="5" t="s">
        <v>60</v>
      </c>
      <c r="B30" s="6"/>
      <c r="C30" s="6"/>
      <c r="D30" s="6"/>
      <c r="E30" s="6"/>
      <c r="F30" s="6"/>
      <c r="G30" s="42">
        <f>G11*G29*365</f>
        <v>380.20833333333337</v>
      </c>
      <c r="H30" s="43"/>
      <c r="I30" s="44"/>
    </row>
    <row r="31" spans="1:9" ht="30.75" customHeight="1" x14ac:dyDescent="0.25">
      <c r="A31" s="55" t="s">
        <v>61</v>
      </c>
      <c r="B31" s="56"/>
      <c r="C31" s="56"/>
      <c r="D31" s="56"/>
      <c r="E31" s="56"/>
      <c r="F31" s="57"/>
      <c r="G31" s="42">
        <f>2*G10*0.04*90</f>
        <v>360</v>
      </c>
      <c r="H31" s="43"/>
      <c r="I31" s="44"/>
    </row>
    <row r="32" spans="1:9" ht="15.75" customHeight="1" x14ac:dyDescent="0.25">
      <c r="A32" s="33" t="s">
        <v>9</v>
      </c>
      <c r="B32" s="34"/>
      <c r="C32" s="34"/>
      <c r="D32" s="34"/>
      <c r="E32" s="34"/>
      <c r="F32" s="35"/>
      <c r="G32" s="42">
        <f>G31+G30</f>
        <v>740.20833333333337</v>
      </c>
      <c r="H32" s="43"/>
      <c r="I32" s="44"/>
    </row>
    <row r="33" spans="1:9" ht="15.75" customHeight="1" x14ac:dyDescent="0.25">
      <c r="A33" s="33" t="s">
        <v>62</v>
      </c>
      <c r="B33" s="34"/>
      <c r="C33" s="34"/>
      <c r="D33" s="34"/>
      <c r="E33" s="34"/>
      <c r="F33" s="35"/>
      <c r="G33" s="42">
        <f>8.44*G10*2</f>
        <v>844</v>
      </c>
      <c r="H33" s="43"/>
      <c r="I33" s="44"/>
    </row>
    <row r="34" spans="1:9" ht="64.5" customHeight="1" x14ac:dyDescent="0.25">
      <c r="A34" s="55" t="s">
        <v>63</v>
      </c>
      <c r="B34" s="34"/>
      <c r="C34" s="34"/>
      <c r="D34" s="34"/>
      <c r="E34" s="34"/>
      <c r="F34" s="35"/>
      <c r="G34" s="42">
        <f>0.18*G14*365</f>
        <v>9855</v>
      </c>
      <c r="H34" s="43"/>
      <c r="I34" s="44"/>
    </row>
    <row r="35" spans="1:9" x14ac:dyDescent="0.25">
      <c r="A35" s="18"/>
      <c r="B35" s="19"/>
      <c r="C35" s="19"/>
      <c r="D35" s="19"/>
      <c r="E35" s="19"/>
      <c r="F35" s="19"/>
      <c r="G35" s="19"/>
      <c r="H35" s="19"/>
      <c r="I35" s="20"/>
    </row>
    <row r="36" spans="1:9" ht="15.75" customHeight="1" x14ac:dyDescent="0.3">
      <c r="A36" s="39" t="s">
        <v>10</v>
      </c>
      <c r="B36" s="40"/>
      <c r="C36" s="40"/>
      <c r="D36" s="40"/>
      <c r="E36" s="40"/>
      <c r="F36" s="41"/>
      <c r="G36" s="36">
        <f>G34+G33+G32+G28+G18</f>
        <v>14972.202290833335</v>
      </c>
      <c r="H36" s="37"/>
      <c r="I36" s="38"/>
    </row>
    <row r="37" spans="1:9" ht="15.6" x14ac:dyDescent="0.3">
      <c r="H37" s="3"/>
    </row>
  </sheetData>
  <mergeCells count="51">
    <mergeCell ref="A11:F11"/>
    <mergeCell ref="G11:I11"/>
    <mergeCell ref="A12:F12"/>
    <mergeCell ref="G12:I12"/>
    <mergeCell ref="A1:I4"/>
    <mergeCell ref="A5:I5"/>
    <mergeCell ref="A6:I7"/>
    <mergeCell ref="A8:I8"/>
    <mergeCell ref="A9:I9"/>
    <mergeCell ref="A10:F10"/>
    <mergeCell ref="G10:I10"/>
    <mergeCell ref="G24:I24"/>
    <mergeCell ref="A18:F18"/>
    <mergeCell ref="G18:I18"/>
    <mergeCell ref="A15:I15"/>
    <mergeCell ref="A16:F16"/>
    <mergeCell ref="G16:I16"/>
    <mergeCell ref="A17:F17"/>
    <mergeCell ref="G17:I17"/>
    <mergeCell ref="A35:I35"/>
    <mergeCell ref="A36:F36"/>
    <mergeCell ref="G36:I36"/>
    <mergeCell ref="A13:F13"/>
    <mergeCell ref="G13:I13"/>
    <mergeCell ref="A14:F14"/>
    <mergeCell ref="G14:I14"/>
    <mergeCell ref="A19:I19"/>
    <mergeCell ref="A20:I20"/>
    <mergeCell ref="A21:I21"/>
    <mergeCell ref="A22:F22"/>
    <mergeCell ref="G22:I22"/>
    <mergeCell ref="A26:I26"/>
    <mergeCell ref="A23:F23"/>
    <mergeCell ref="G23:I23"/>
    <mergeCell ref="A24:F24"/>
    <mergeCell ref="A25:F25"/>
    <mergeCell ref="G25:I25"/>
    <mergeCell ref="G30:I30"/>
    <mergeCell ref="G31:I31"/>
    <mergeCell ref="G32:I32"/>
    <mergeCell ref="A27:F27"/>
    <mergeCell ref="G27:I27"/>
    <mergeCell ref="G34:I34"/>
    <mergeCell ref="G28:I28"/>
    <mergeCell ref="A29:F29"/>
    <mergeCell ref="G29:I29"/>
    <mergeCell ref="A31:F31"/>
    <mergeCell ref="A32:F32"/>
    <mergeCell ref="A33:F33"/>
    <mergeCell ref="A34:F34"/>
    <mergeCell ref="G33:I33"/>
  </mergeCells>
  <hyperlinks>
    <hyperlink ref="M3" r:id="rId1" xr:uid="{487FA0AB-545C-4502-812B-A3FD5EF9FC3B}"/>
    <hyperlink ref="N14" r:id="rId2" xr:uid="{EFBC6A43-FD34-4544-BF1E-AD9B416FFB3C}"/>
    <hyperlink ref="N15" r:id="rId3" xr:uid="{BAEF9D4D-B0EF-4954-A4D0-9B0098853D4A}"/>
  </hyperlinks>
  <printOptions horizontalCentered="1" verticalCentered="1"/>
  <pageMargins left="0" right="0" top="0.5" bottom="0.5" header="0.3" footer="0.3"/>
  <pageSetup scale="61" orientation="portrait" horizontalDpi="4294967293" r:id="rId4"/>
  <headerFooter>
    <oddFooter>&amp;LEstimator of Pet Professionals Labor Cost Savings with Kinn Kleanbowl April 2017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Stainless Steel Bowls</vt:lpstr>
      <vt:lpstr>Paper Food Trays</vt:lpstr>
      <vt:lpstr>Kinn Kleanbowl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McKinnon</dc:creator>
  <cp:lastModifiedBy>Alex McKinnon</cp:lastModifiedBy>
  <cp:lastPrinted>2019-01-08T23:03:27Z</cp:lastPrinted>
  <dcterms:created xsi:type="dcterms:W3CDTF">2017-04-22T22:51:48Z</dcterms:created>
  <dcterms:modified xsi:type="dcterms:W3CDTF">2019-01-29T20:41:24Z</dcterms:modified>
</cp:coreProperties>
</file>